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 PUBLICO\Documents\DIF\2017\CUENTA PUBLICA\JUNIO\IMPRESO\"/>
    </mc:Choice>
  </mc:AlternateContent>
  <bookViews>
    <workbookView xWindow="0" yWindow="0" windowWidth="24000" windowHeight="9735" activeTab="2"/>
  </bookViews>
  <sheets>
    <sheet name="EAI" sheetId="1" r:id="rId1"/>
    <sheet name="CRI" sheetId="4" r:id="rId2"/>
    <sheet name="CFF" sheetId="3" r:id="rId3"/>
  </sheets>
  <definedNames>
    <definedName name="_xlnm._FilterDatabase" localSheetId="2" hidden="1">CFF!$A$2:$K$18</definedName>
    <definedName name="_xlnm._FilterDatabase" localSheetId="1" hidden="1">CRI!$A$2:$K$3</definedName>
    <definedName name="_xlnm._FilterDatabase" localSheetId="0" hidden="1">EAI!$A$2:$M$6</definedName>
  </definedNames>
  <calcPr calcId="152511"/>
</workbook>
</file>

<file path=xl/calcChain.xml><?xml version="1.0" encoding="utf-8"?>
<calcChain xmlns="http://schemas.openxmlformats.org/spreadsheetml/2006/main">
  <c r="G3" i="4" l="1"/>
  <c r="F3" i="4"/>
  <c r="D3" i="4"/>
  <c r="C3" i="4"/>
  <c r="I21" i="3" l="1"/>
  <c r="I20" i="3" s="1"/>
  <c r="I17" i="3"/>
  <c r="I15" i="3"/>
  <c r="I13" i="3"/>
  <c r="I10" i="3"/>
  <c r="I7" i="3"/>
  <c r="I6" i="3"/>
  <c r="I5" i="3"/>
  <c r="H21" i="3"/>
  <c r="H20" i="3"/>
  <c r="H19" i="3"/>
  <c r="I19" i="3" s="1"/>
  <c r="H18" i="3"/>
  <c r="I18" i="3" s="1"/>
  <c r="H17" i="3"/>
  <c r="H15" i="3"/>
  <c r="H14" i="3"/>
  <c r="I14" i="3" s="1"/>
  <c r="H13" i="3"/>
  <c r="H12" i="3"/>
  <c r="I12" i="3" s="1"/>
  <c r="H11" i="3"/>
  <c r="I11" i="3" s="1"/>
  <c r="H10" i="3"/>
  <c r="H9" i="3"/>
  <c r="I9" i="3" s="1"/>
  <c r="H8" i="3"/>
  <c r="I8" i="3" s="1"/>
  <c r="H7" i="3"/>
  <c r="H6" i="3"/>
  <c r="H5" i="3"/>
  <c r="G20" i="3"/>
  <c r="G16" i="3"/>
  <c r="G4" i="3"/>
  <c r="F20" i="3"/>
  <c r="F16" i="3"/>
  <c r="F4" i="3"/>
  <c r="E21" i="3"/>
  <c r="E20" i="3"/>
  <c r="E19" i="3"/>
  <c r="E18" i="3"/>
  <c r="E17" i="3"/>
  <c r="E15" i="3"/>
  <c r="E14" i="3"/>
  <c r="E13" i="3"/>
  <c r="E12" i="3"/>
  <c r="E11" i="3"/>
  <c r="E10" i="3"/>
  <c r="E9" i="3"/>
  <c r="E8" i="3"/>
  <c r="E7" i="3"/>
  <c r="E6" i="3"/>
  <c r="E5" i="3"/>
  <c r="D20" i="3"/>
  <c r="D16" i="3"/>
  <c r="D4" i="3"/>
  <c r="C20" i="3"/>
  <c r="C16" i="3"/>
  <c r="C4" i="3"/>
  <c r="I14" i="4"/>
  <c r="I13" i="4"/>
  <c r="I10" i="4"/>
  <c r="I6" i="4"/>
  <c r="I5" i="4"/>
  <c r="I4" i="4"/>
  <c r="E17" i="4"/>
  <c r="H17" i="4"/>
  <c r="E18" i="4"/>
  <c r="H18" i="4"/>
  <c r="H16" i="4"/>
  <c r="I16" i="4" s="1"/>
  <c r="H15" i="4"/>
  <c r="I15" i="4" s="1"/>
  <c r="H14" i="4"/>
  <c r="H13" i="4"/>
  <c r="H12" i="4"/>
  <c r="I12" i="4" s="1"/>
  <c r="H11" i="4"/>
  <c r="I11" i="4" s="1"/>
  <c r="H10" i="4"/>
  <c r="H9" i="4"/>
  <c r="I9" i="4" s="1"/>
  <c r="H8" i="4"/>
  <c r="I8" i="4" s="1"/>
  <c r="H7" i="4"/>
  <c r="I7" i="4" s="1"/>
  <c r="H6" i="4"/>
  <c r="H5" i="4"/>
  <c r="H4" i="4"/>
  <c r="H3" i="4"/>
  <c r="I3" i="4" s="1"/>
  <c r="E16" i="4"/>
  <c r="E15" i="4"/>
  <c r="E14" i="4"/>
  <c r="E13" i="4"/>
  <c r="E12" i="4"/>
  <c r="E11" i="4"/>
  <c r="E10" i="4"/>
  <c r="E9" i="4"/>
  <c r="E8" i="4"/>
  <c r="E7" i="4"/>
  <c r="E6" i="4"/>
  <c r="E5" i="4"/>
  <c r="E4" i="4"/>
  <c r="C3" i="3" l="1"/>
  <c r="E16" i="3"/>
  <c r="H16" i="3"/>
  <c r="G3" i="3"/>
  <c r="D3" i="3"/>
  <c r="I16" i="3"/>
  <c r="H4" i="3"/>
  <c r="I4" i="3" s="1"/>
  <c r="F3" i="3"/>
  <c r="E4" i="3"/>
  <c r="E3" i="4"/>
  <c r="E3" i="3"/>
  <c r="H3" i="3" l="1"/>
  <c r="I3" i="3" s="1"/>
</calcChain>
</file>

<file path=xl/sharedStrings.xml><?xml version="1.0" encoding="utf-8"?>
<sst xmlns="http://schemas.openxmlformats.org/spreadsheetml/2006/main" count="104" uniqueCount="51">
  <si>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</si>
  <si>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</si>
  <si>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</si>
  <si>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</si>
  <si>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</si>
  <si>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</si>
  <si>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</si>
  <si>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</si>
  <si>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</si>
  <si>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</si>
  <si>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</si>
  <si>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</si>
  <si>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</si>
  <si>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</si>
  <si>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</si>
  <si>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</si>
  <si>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</si>
  <si>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</si>
  <si>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</si>
  <si>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</si>
  <si>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</si>
  <si>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</si>
  <si>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</si>
  <si>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</si>
  <si>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</si>
  <si>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</si>
  <si>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</si>
  <si>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</si>
  <si>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</si>
  <si>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</si>
  <si>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RECURSOS FISCALES</t>
  </si>
  <si>
    <t>1.1.8</t>
  </si>
  <si>
    <t xml:space="preserve"> Transferencias corrientes</t>
  </si>
  <si>
    <t xml:space="preserve"> Transferencias Internas y Asign a</t>
  </si>
  <si>
    <t>INGRESOS PROPIOS</t>
  </si>
  <si>
    <t>1.1.4</t>
  </si>
  <si>
    <t xml:space="preserve"> Derechos, productos y aprovechamie</t>
  </si>
  <si>
    <t xml:space="preserve"> Derechos por prestación de servicios</t>
  </si>
  <si>
    <t xml:space="preserve"> Productos de tipo corriente</t>
  </si>
  <si>
    <t xml:space="preserve"> Aprovechamientos de tipo corriente</t>
  </si>
  <si>
    <t>1.1.6</t>
  </si>
  <si>
    <t xml:space="preserve"> Ventas de bienes y servicios</t>
  </si>
  <si>
    <t xml:space="preserve"> Ingresos vtas de bienes y servicio</t>
  </si>
  <si>
    <t>RECURSOS ESTATALES</t>
  </si>
  <si>
    <t xml:space="preserve"> Convenios</t>
  </si>
  <si>
    <t>SISTEMA PARA EL DESARROLLO INTEGRAL DE LA FAMILIA DEL MUNICIPIO COMONFORT, GTO.
ESTADO ANALÍTICO DE INGRESOS
DEL 1 DE ENERO AL AL 30 DE JUNIO DEL 2017</t>
  </si>
  <si>
    <t>SISTEMA PARA EL DESARROLLO INTEGRAL DE LA FAMILIA DEL MUNICIPIO COMONFORT, GTO.
ESTADO ANALÍTICO DE INGRESOS POR RUBRO
DEL 1 DE ENERO AL AL 30 DE JUNIO DEL 2017</t>
  </si>
  <si>
    <t>SISTEMA PARA EL DESARROLLO INTEGRAL DE LA FAMILIA DEL MUNICIPIO COMONFORT, GTO.
ESTADO ANALÍTICO DE INGRESOS POR FUENTE DE FINANCIAMIENTO
DEL 1 DE ENERO AL AL 30 DE JUNIO DEL 2017</t>
  </si>
  <si>
    <t>Coordinador Contable
C.P. Araceli Alvarez Pescador</t>
  </si>
  <si>
    <t>Directora General SMDIF
LRI Gabriela Mendez Hernandez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</si>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</sst>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9" fillId="0" borderId="0" xfId="8" applyFont="1" applyFill="1" applyBorder="1" applyAlignment="1">
      <alignment vertical="top"/>
    </xf>
    <xf numFmtId="0" fontId="5" fillId="0" borderId="0" xfId="8" applyFont="1" applyFill="1" applyBorder="1" applyAlignment="1">
      <alignment horizontal="center" vertical="top"/>
    </xf>
    <xf numFmtId="0" fontId="5" fillId="0" borderId="0" xfId="8" applyFont="1" applyFill="1" applyBorder="1" applyAlignment="1">
      <alignment vertical="top"/>
    </xf>
    <xf numFmtId="4" fontId="5" fillId="0" borderId="0" xfId="8" applyNumberFormat="1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9" fillId="0" borderId="0" xfId="8" applyFont="1" applyFill="1" applyBorder="1" applyAlignment="1" applyProtection="1">
      <alignment vertical="top" wrapText="1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</xf>
    <xf numFmtId="4" fontId="5" fillId="0" borderId="3" xfId="8" applyNumberFormat="1" applyFont="1" applyFill="1" applyBorder="1" applyAlignment="1" applyProtection="1">
      <alignment vertical="top"/>
      <protection locked="0"/>
    </xf>
    <xf numFmtId="4" fontId="5" fillId="0" borderId="5" xfId="8" applyNumberFormat="1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horizontal="center" vertical="top"/>
    </xf>
    <xf numFmtId="0" fontId="6" fillId="0" borderId="7" xfId="9" applyFont="1" applyBorder="1" applyAlignment="1" applyProtection="1">
      <alignment horizontal="center" vertical="top"/>
      <protection locked="0"/>
    </xf>
    <xf numFmtId="0" fontId="5" fillId="0" borderId="7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left" vertical="top" indent="1"/>
      <protection locked="0"/>
    </xf>
    <xf numFmtId="0" fontId="5" fillId="0" borderId="0" xfId="8" applyFont="1" applyFill="1" applyBorder="1" applyAlignment="1" applyProtection="1">
      <alignment horizontal="left" vertical="top" wrapText="1" indent="1"/>
      <protection locked="0"/>
    </xf>
    <xf numFmtId="0" fontId="5" fillId="0" borderId="8" xfId="8" quotePrefix="1" applyFont="1" applyFill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/>
      <protection locked="0"/>
    </xf>
    <xf numFmtId="0" fontId="6" fillId="2" borderId="9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 applyProtection="1">
      <alignment horizontal="left" vertical="top" wrapText="1" indent="1"/>
    </xf>
    <xf numFmtId="0" fontId="5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horizontal="justify" vertical="top" wrapText="1"/>
    </xf>
    <xf numFmtId="0" fontId="5" fillId="0" borderId="4" xfId="8" applyFont="1" applyFill="1" applyBorder="1" applyAlignment="1" applyProtection="1">
      <alignment horizontal="left" vertical="top" wrapText="1" indent="1"/>
    </xf>
    <xf numFmtId="0" fontId="6" fillId="2" borderId="9" xfId="8" applyFont="1" applyFill="1" applyBorder="1" applyAlignment="1" applyProtection="1">
      <alignment horizontal="center" vertical="center"/>
    </xf>
    <xf numFmtId="0" fontId="6" fillId="2" borderId="10" xfId="8" applyFont="1" applyFill="1" applyBorder="1" applyAlignment="1" applyProtection="1">
      <alignment horizontal="center" vertical="center"/>
    </xf>
    <xf numFmtId="0" fontId="6" fillId="2" borderId="10" xfId="8" applyFont="1" applyFill="1" applyBorder="1" applyAlignment="1" applyProtection="1">
      <alignment horizontal="center" vertical="center" wrapText="1"/>
    </xf>
    <xf numFmtId="0" fontId="6" fillId="2" borderId="9" xfId="8" applyFont="1" applyFill="1" applyBorder="1" applyAlignment="1" applyProtection="1">
      <alignment horizontal="center" vertical="center" wrapText="1"/>
    </xf>
    <xf numFmtId="0" fontId="6" fillId="0" borderId="6" xfId="9" applyFont="1" applyBorder="1" applyAlignment="1" applyProtection="1">
      <alignment horizontal="center" vertical="top"/>
    </xf>
    <xf numFmtId="0" fontId="9" fillId="0" borderId="1" xfId="8" applyFont="1" applyFill="1" applyBorder="1" applyAlignment="1" applyProtection="1">
      <alignment vertical="top" wrapText="1"/>
    </xf>
    <xf numFmtId="0" fontId="6" fillId="0" borderId="7" xfId="9" applyFont="1" applyBorder="1" applyAlignment="1" applyProtection="1">
      <alignment horizontal="center" vertical="top"/>
    </xf>
    <xf numFmtId="0" fontId="5" fillId="0" borderId="7" xfId="8" applyFont="1" applyFill="1" applyBorder="1" applyAlignment="1" applyProtection="1">
      <alignment horizontal="center" vertical="top"/>
    </xf>
    <xf numFmtId="0" fontId="5" fillId="0" borderId="8" xfId="8" quotePrefix="1" applyFont="1" applyFill="1" applyBorder="1" applyAlignment="1" applyProtection="1">
      <alignment horizontal="center" vertical="top"/>
    </xf>
    <xf numFmtId="0" fontId="10" fillId="0" borderId="0" xfId="9" applyFont="1" applyAlignment="1" applyProtection="1">
      <alignment vertical="top"/>
    </xf>
    <xf numFmtId="0" fontId="10" fillId="0" borderId="0" xfId="9" applyFont="1" applyAlignment="1">
      <alignment vertical="top" wrapText="1"/>
    </xf>
    <xf numFmtId="4" fontId="10" fillId="0" borderId="0" xfId="9" applyNumberFormat="1" applyFont="1" applyAlignment="1">
      <alignment vertical="top"/>
    </xf>
    <xf numFmtId="0" fontId="10" fillId="0" borderId="0" xfId="9" applyFont="1" applyAlignment="1">
      <alignment vertical="top"/>
    </xf>
    <xf numFmtId="0" fontId="10" fillId="0" borderId="0" xfId="9" applyFont="1" applyAlignment="1" applyProtection="1">
      <alignment vertical="top" wrapText="1"/>
      <protection locked="0"/>
    </xf>
    <xf numFmtId="0" fontId="10" fillId="0" borderId="0" xfId="9" applyFont="1" applyAlignment="1" applyProtection="1">
      <alignment horizontal="left" vertical="top" wrapText="1" indent="5"/>
      <protection locked="0"/>
    </xf>
    <xf numFmtId="0" fontId="10" fillId="0" borderId="0" xfId="9" applyFont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left" vertical="top"/>
      <protection locked="0"/>
    </xf>
    <xf numFmtId="0" fontId="5" fillId="0" borderId="0" xfId="8" applyFont="1" applyFill="1" applyBorder="1" applyAlignment="1" applyProtection="1">
      <alignment horizontal="left" vertical="top"/>
      <protection locked="0"/>
    </xf>
    <xf numFmtId="4" fontId="5" fillId="0" borderId="0" xfId="18" applyNumberFormat="1" applyFont="1" applyFill="1" applyBorder="1" applyAlignment="1" applyProtection="1">
      <alignment vertical="top"/>
      <protection locked="0"/>
    </xf>
    <xf numFmtId="4" fontId="5" fillId="0" borderId="3" xfId="18" applyNumberFormat="1" applyFont="1" applyFill="1" applyBorder="1" applyAlignment="1" applyProtection="1">
      <alignment vertical="top"/>
      <protection locked="0"/>
    </xf>
    <xf numFmtId="4" fontId="9" fillId="0" borderId="0" xfId="18" applyNumberFormat="1" applyFont="1" applyFill="1" applyBorder="1" applyAlignment="1" applyProtection="1">
      <alignment vertical="top"/>
      <protection locked="0"/>
    </xf>
    <xf numFmtId="4" fontId="5" fillId="0" borderId="4" xfId="18" applyNumberFormat="1" applyFont="1" applyFill="1" applyBorder="1" applyAlignment="1" applyProtection="1">
      <alignment vertical="top"/>
      <protection locked="0"/>
    </xf>
    <xf numFmtId="4" fontId="9" fillId="0" borderId="3" xfId="18" applyNumberFormat="1" applyFont="1" applyFill="1" applyBorder="1" applyAlignment="1" applyProtection="1">
      <alignment vertical="top"/>
      <protection locked="0"/>
    </xf>
    <xf numFmtId="4" fontId="9" fillId="0" borderId="1" xfId="18" applyNumberFormat="1" applyFont="1" applyFill="1" applyBorder="1" applyAlignment="1" applyProtection="1">
      <alignment vertical="top"/>
      <protection locked="0"/>
    </xf>
    <xf numFmtId="4" fontId="9" fillId="0" borderId="2" xfId="18" applyNumberFormat="1" applyFont="1" applyFill="1" applyBorder="1" applyAlignment="1" applyProtection="1">
      <alignment vertical="top"/>
      <protection locked="0"/>
    </xf>
    <xf numFmtId="4" fontId="5" fillId="0" borderId="5" xfId="18" applyNumberFormat="1" applyFont="1" applyFill="1" applyBorder="1" applyAlignment="1" applyProtection="1">
      <alignment vertical="top"/>
      <protection locked="0"/>
    </xf>
    <xf numFmtId="0" fontId="5" fillId="0" borderId="4" xfId="8" applyFont="1" applyFill="1" applyBorder="1" applyAlignment="1" applyProtection="1">
      <alignment horizontal="left" vertical="top"/>
      <protection locked="0"/>
    </xf>
    <xf numFmtId="4" fontId="5" fillId="0" borderId="4" xfId="8" applyNumberFormat="1" applyFont="1" applyFill="1" applyBorder="1" applyAlignment="1" applyProtection="1">
      <alignment vertical="top"/>
      <protection locked="0"/>
    </xf>
    <xf numFmtId="0" fontId="9" fillId="0" borderId="7" xfId="8" applyFont="1" applyFill="1" applyBorder="1" applyAlignment="1" applyProtection="1">
      <alignment horizontal="left" vertical="top"/>
      <protection locked="0"/>
    </xf>
    <xf numFmtId="0" fontId="5" fillId="0" borderId="7" xfId="8" applyFont="1" applyFill="1" applyBorder="1" applyAlignment="1" applyProtection="1">
      <alignment horizontal="left" vertical="top"/>
      <protection locked="0"/>
    </xf>
    <xf numFmtId="0" fontId="5" fillId="0" borderId="8" xfId="8" applyFont="1" applyFill="1" applyBorder="1" applyAlignment="1" applyProtection="1">
      <alignment horizontal="left" vertical="top"/>
      <protection locked="0"/>
    </xf>
    <xf numFmtId="0" fontId="0" fillId="0" borderId="4" xfId="0" applyBorder="1" applyProtection="1">
      <protection locked="0"/>
    </xf>
    <xf numFmtId="0" fontId="0" fillId="0" borderId="4" xfId="0" applyBorder="1"/>
    <xf numFmtId="0" fontId="10" fillId="0" borderId="4" xfId="9" applyFont="1" applyBorder="1" applyAlignment="1" applyProtection="1">
      <alignment vertical="top"/>
      <protection locked="0"/>
    </xf>
    <xf numFmtId="0" fontId="0" fillId="0" borderId="0" xfId="0"/>
    <xf numFmtId="0" fontId="10" fillId="0" borderId="0" xfId="9" applyFont="1" applyAlignment="1" applyProtection="1">
      <alignment vertical="top"/>
    </xf>
    <xf numFmtId="0" fontId="10" fillId="0" borderId="0" xfId="9" applyFont="1" applyAlignment="1">
      <alignment vertical="top" wrapText="1"/>
    </xf>
    <xf numFmtId="4" fontId="10" fillId="0" borderId="0" xfId="9" applyNumberFormat="1" applyFont="1" applyAlignment="1">
      <alignment vertical="top"/>
    </xf>
    <xf numFmtId="0" fontId="10" fillId="0" borderId="0" xfId="9" applyFont="1" applyAlignment="1">
      <alignment vertical="top"/>
    </xf>
    <xf numFmtId="0" fontId="10" fillId="0" borderId="0" xfId="9" applyFont="1" applyAlignment="1" applyProtection="1">
      <alignment vertical="top" wrapText="1"/>
      <protection locked="0"/>
    </xf>
    <xf numFmtId="0" fontId="10" fillId="0" borderId="0" xfId="9" applyFont="1" applyAlignment="1" applyProtection="1">
      <alignment horizontal="left" vertical="top" wrapText="1" indent="5"/>
      <protection locked="0"/>
    </xf>
    <xf numFmtId="0" fontId="10" fillId="0" borderId="0" xfId="9" applyFont="1" applyAlignment="1" applyProtection="1">
      <alignment vertical="top"/>
      <protection locked="0"/>
    </xf>
    <xf numFmtId="0" fontId="10" fillId="0" borderId="0" xfId="9" applyFont="1" applyBorder="1" applyAlignment="1" applyProtection="1">
      <alignment horizontal="left" vertical="top" wrapText="1" indent="2"/>
      <protection locked="0"/>
    </xf>
    <xf numFmtId="0" fontId="10" fillId="0" borderId="0" xfId="9" applyFont="1" applyBorder="1" applyAlignment="1" applyProtection="1">
      <alignment vertical="top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  <xf numFmtId="0" fontId="6" fillId="2" borderId="13" xfId="8" applyFont="1" applyFill="1" applyBorder="1" applyAlignment="1" applyProtection="1">
      <alignment horizontal="center" vertical="center" wrapText="1"/>
      <protection locked="0"/>
    </xf>
    <xf numFmtId="0" fontId="10" fillId="0" borderId="0" xfId="9" applyFont="1" applyBorder="1" applyAlignment="1" applyProtection="1">
      <alignment horizontal="center" vertical="top" wrapText="1"/>
      <protection locked="0"/>
    </xf>
    <xf numFmtId="0" fontId="6" fillId="0" borderId="6" xfId="9" applyFont="1" applyBorder="1" applyAlignment="1" applyProtection="1">
      <alignment horizontal="center" vertical="top"/>
      <protection hidden="1"/>
    </xf>
    <xf numFmtId="0" fontId="6" fillId="0" borderId="1" xfId="9" applyFont="1" applyBorder="1" applyAlignment="1" applyProtection="1">
      <alignment horizontal="center" vertical="top"/>
    </xf>
    <xf numFmtId="4" fontId="9" fillId="0" borderId="1" xfId="8" applyNumberFormat="1" applyFont="1" applyFill="1" applyBorder="1" applyAlignment="1" applyProtection="1">
      <alignment vertical="top"/>
      <protection locked="0"/>
    </xf>
    <xf numFmtId="4" fontId="9" fillId="0" borderId="2" xfId="8" applyNumberFormat="1" applyFont="1" applyFill="1" applyBorder="1" applyAlignment="1" applyProtection="1">
      <alignment vertical="top"/>
      <protection locked="0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20"/>
    <cellStyle name="Millares 2 3" xfId="5"/>
    <cellStyle name="Millares 2 3 2" xfId="21"/>
    <cellStyle name="Millares 2 4" xfId="19"/>
    <cellStyle name="Millares 3" xfId="6"/>
    <cellStyle name="Millares 3 2" xfId="22"/>
    <cellStyle name="Moneda 2" xfId="7"/>
    <cellStyle name="Moneda 2 2" xfId="23"/>
    <cellStyle name="Normal" xfId="0" builtinId="0"/>
    <cellStyle name="Normal 2" xfId="8"/>
    <cellStyle name="Normal 2 2" xfId="9"/>
    <cellStyle name="Normal 2 3" xfId="18"/>
    <cellStyle name="Normal 2 3 2" xfId="27"/>
    <cellStyle name="Normal 2 4" xfId="24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Normal="100" workbookViewId="0">
      <pane ySplit="2" topLeftCell="A3" activePane="bottomLeft" state="frozen"/>
      <selection activeCell="H25" sqref="H25"/>
      <selection pane="bottomLeft" activeCell="K9" sqref="K9"/>
    </sheetView>
  </sheetViews>
  <sheetFormatPr baseColWidth="10" defaultRowHeight="11.25" x14ac:dyDescent="0.2"/>
  <cols>
    <col min="1" max="3" width="8.83203125" style="7" customWidth="1"/>
    <col min="4" max="4" width="50.83203125" style="7" customWidth="1"/>
    <col min="5" max="11" width="17.83203125" style="4" customWidth="1"/>
    <col min="12" max="16384" width="12" style="7"/>
  </cols>
  <sheetData>
    <row r="1" spans="1:11" s="1" customFormat="1" ht="35.1" customHeight="1" x14ac:dyDescent="0.2">
      <c r="A1" s="70" t="s">
        <v>45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s="2" customFormat="1" ht="24.95" customHeight="1" x14ac:dyDescent="0.2">
      <c r="A2" s="20" t="s">
        <v>3</v>
      </c>
      <c r="B2" s="20" t="s">
        <v>2</v>
      </c>
      <c r="C2" s="20" t="s">
        <v>1</v>
      </c>
      <c r="D2" s="20" t="s">
        <v>0</v>
      </c>
      <c r="E2" s="21" t="s">
        <v>5</v>
      </c>
      <c r="F2" s="21" t="s">
        <v>27</v>
      </c>
      <c r="G2" s="21" t="s">
        <v>6</v>
      </c>
      <c r="H2" s="21" t="s">
        <v>7</v>
      </c>
      <c r="I2" s="21" t="s">
        <v>9</v>
      </c>
      <c r="J2" s="21" t="s">
        <v>10</v>
      </c>
      <c r="K2" s="21" t="s">
        <v>8</v>
      </c>
    </row>
    <row r="3" spans="1:11" s="3" customFormat="1" x14ac:dyDescent="0.2">
      <c r="A3" s="74"/>
      <c r="B3" s="75"/>
      <c r="C3" s="75"/>
      <c r="D3" s="31"/>
      <c r="E3" s="76">
        <v>14695185.32</v>
      </c>
      <c r="F3" s="76">
        <v>98096</v>
      </c>
      <c r="G3" s="76">
        <v>14793281.32</v>
      </c>
      <c r="H3" s="76">
        <v>7358991.3799999999</v>
      </c>
      <c r="I3" s="76">
        <v>7358991.3799999999</v>
      </c>
      <c r="J3" s="76">
        <v>-7336193.9400000004</v>
      </c>
      <c r="K3" s="77">
        <v>0</v>
      </c>
    </row>
    <row r="4" spans="1:11" x14ac:dyDescent="0.2">
      <c r="A4" s="54">
        <v>1</v>
      </c>
      <c r="B4" s="42"/>
      <c r="C4" s="42"/>
      <c r="D4" s="6" t="s">
        <v>30</v>
      </c>
      <c r="E4" s="4">
        <v>12638521.57</v>
      </c>
      <c r="F4" s="4">
        <v>20000</v>
      </c>
      <c r="G4" s="4">
        <v>12658521.57</v>
      </c>
      <c r="H4" s="4">
        <v>6358985.7800000003</v>
      </c>
      <c r="I4" s="4">
        <v>6358985.7800000003</v>
      </c>
      <c r="J4" s="4">
        <v>-6279535.79</v>
      </c>
      <c r="K4" s="11">
        <v>0</v>
      </c>
    </row>
    <row r="5" spans="1:11" x14ac:dyDescent="0.2">
      <c r="A5" s="54">
        <v>1</v>
      </c>
      <c r="B5" s="42" t="s">
        <v>31</v>
      </c>
      <c r="C5" s="42"/>
      <c r="D5" s="9" t="s">
        <v>32</v>
      </c>
      <c r="E5" s="4">
        <v>12638521.57</v>
      </c>
      <c r="F5" s="4">
        <v>20000</v>
      </c>
      <c r="G5" s="4">
        <v>12658521.57</v>
      </c>
      <c r="H5" s="4">
        <v>6358985.7800000003</v>
      </c>
      <c r="I5" s="4">
        <v>6358985.7800000003</v>
      </c>
      <c r="J5" s="4">
        <v>-6279535.79</v>
      </c>
      <c r="K5" s="11">
        <v>0</v>
      </c>
    </row>
    <row r="6" spans="1:11" x14ac:dyDescent="0.2">
      <c r="A6" s="54">
        <v>1</v>
      </c>
      <c r="B6" s="42" t="s">
        <v>31</v>
      </c>
      <c r="C6" s="42">
        <v>91</v>
      </c>
      <c r="D6" s="9" t="s">
        <v>33</v>
      </c>
      <c r="E6" s="4">
        <v>12638521.57</v>
      </c>
      <c r="F6" s="4">
        <v>20000</v>
      </c>
      <c r="G6" s="4">
        <v>12658521.57</v>
      </c>
      <c r="H6" s="4">
        <v>6358985.7800000003</v>
      </c>
      <c r="I6" s="4">
        <v>6358985.7800000003</v>
      </c>
      <c r="J6" s="4">
        <v>-6279535.79</v>
      </c>
      <c r="K6" s="11">
        <v>0</v>
      </c>
    </row>
    <row r="7" spans="1:11" x14ac:dyDescent="0.2">
      <c r="A7" s="54">
        <v>4</v>
      </c>
      <c r="B7" s="42"/>
      <c r="C7" s="42"/>
      <c r="D7" s="9" t="s">
        <v>34</v>
      </c>
      <c r="E7" s="4">
        <v>1520000</v>
      </c>
      <c r="F7" s="4">
        <v>0</v>
      </c>
      <c r="G7" s="4">
        <v>1520000</v>
      </c>
      <c r="H7" s="4">
        <v>743472.6</v>
      </c>
      <c r="I7" s="4">
        <v>743472.6</v>
      </c>
      <c r="J7" s="4">
        <v>-776527.4</v>
      </c>
      <c r="K7" s="11">
        <v>0</v>
      </c>
    </row>
    <row r="8" spans="1:11" x14ac:dyDescent="0.2">
      <c r="A8" s="54">
        <v>4</v>
      </c>
      <c r="B8" s="42" t="s">
        <v>35</v>
      </c>
      <c r="C8" s="42"/>
      <c r="D8" s="9" t="s">
        <v>36</v>
      </c>
      <c r="E8" s="4">
        <v>1520000</v>
      </c>
      <c r="F8" s="4">
        <v>0</v>
      </c>
      <c r="G8" s="4">
        <v>1520000</v>
      </c>
      <c r="H8" s="4">
        <v>729200.6</v>
      </c>
      <c r="I8" s="4">
        <v>729200.6</v>
      </c>
      <c r="J8" s="4">
        <v>-790799.4</v>
      </c>
      <c r="K8" s="11">
        <v>0</v>
      </c>
    </row>
    <row r="9" spans="1:11" x14ac:dyDescent="0.2">
      <c r="A9" s="55">
        <v>4</v>
      </c>
      <c r="B9" s="43" t="s">
        <v>35</v>
      </c>
      <c r="C9" s="43">
        <v>43</v>
      </c>
      <c r="D9" s="7" t="s">
        <v>37</v>
      </c>
      <c r="E9" s="4">
        <v>880000</v>
      </c>
      <c r="F9" s="4">
        <v>0</v>
      </c>
      <c r="G9" s="4">
        <v>880000</v>
      </c>
      <c r="H9" s="4">
        <v>464698.5</v>
      </c>
      <c r="I9" s="4">
        <v>464698.5</v>
      </c>
      <c r="J9" s="4">
        <v>-415301.5</v>
      </c>
      <c r="K9" s="11">
        <v>0</v>
      </c>
    </row>
    <row r="10" spans="1:11" x14ac:dyDescent="0.2">
      <c r="A10" s="55">
        <v>4</v>
      </c>
      <c r="B10" s="43" t="s">
        <v>35</v>
      </c>
      <c r="C10" s="43">
        <v>51</v>
      </c>
      <c r="D10" s="7" t="s">
        <v>38</v>
      </c>
      <c r="E10" s="4">
        <v>640000</v>
      </c>
      <c r="F10" s="4">
        <v>0</v>
      </c>
      <c r="G10" s="4">
        <v>640000</v>
      </c>
      <c r="H10" s="4">
        <v>252298.11</v>
      </c>
      <c r="I10" s="4">
        <v>252298.11</v>
      </c>
      <c r="J10" s="4">
        <v>-387701.89</v>
      </c>
      <c r="K10" s="11">
        <v>0</v>
      </c>
    </row>
    <row r="11" spans="1:11" x14ac:dyDescent="0.2">
      <c r="A11" s="55">
        <v>4</v>
      </c>
      <c r="B11" s="43" t="s">
        <v>35</v>
      </c>
      <c r="C11" s="43">
        <v>61</v>
      </c>
      <c r="D11" s="7" t="s">
        <v>39</v>
      </c>
      <c r="E11" s="4">
        <v>0</v>
      </c>
      <c r="F11" s="4">
        <v>0</v>
      </c>
      <c r="G11" s="4">
        <v>0</v>
      </c>
      <c r="H11" s="4">
        <v>12203.99</v>
      </c>
      <c r="I11" s="4">
        <v>12203.99</v>
      </c>
      <c r="J11" s="4">
        <v>12203.99</v>
      </c>
      <c r="K11" s="11">
        <v>12203.99</v>
      </c>
    </row>
    <row r="12" spans="1:11" x14ac:dyDescent="0.2">
      <c r="A12" s="55">
        <v>4</v>
      </c>
      <c r="B12" s="43" t="s">
        <v>40</v>
      </c>
      <c r="C12" s="43"/>
      <c r="D12" s="7" t="s">
        <v>41</v>
      </c>
      <c r="E12" s="4">
        <v>0</v>
      </c>
      <c r="F12" s="4">
        <v>0</v>
      </c>
      <c r="G12" s="4">
        <v>0</v>
      </c>
      <c r="H12" s="4">
        <v>14272</v>
      </c>
      <c r="I12" s="4">
        <v>14272</v>
      </c>
      <c r="J12" s="4">
        <v>14272</v>
      </c>
      <c r="K12" s="11">
        <v>14272</v>
      </c>
    </row>
    <row r="13" spans="1:11" x14ac:dyDescent="0.2">
      <c r="A13" s="55">
        <v>4</v>
      </c>
      <c r="B13" s="43" t="s">
        <v>40</v>
      </c>
      <c r="C13" s="43">
        <v>71</v>
      </c>
      <c r="D13" s="7" t="s">
        <v>42</v>
      </c>
      <c r="E13" s="4">
        <v>0</v>
      </c>
      <c r="F13" s="4">
        <v>0</v>
      </c>
      <c r="G13" s="4">
        <v>0</v>
      </c>
      <c r="H13" s="4">
        <v>14272</v>
      </c>
      <c r="I13" s="4">
        <v>14272</v>
      </c>
      <c r="J13" s="4">
        <v>14272</v>
      </c>
      <c r="K13" s="11">
        <v>14272</v>
      </c>
    </row>
    <row r="14" spans="1:11" x14ac:dyDescent="0.2">
      <c r="A14" s="54">
        <v>6</v>
      </c>
      <c r="B14" s="42"/>
      <c r="C14" s="9"/>
      <c r="D14" s="42" t="s">
        <v>43</v>
      </c>
      <c r="E14" s="4">
        <v>536663.75</v>
      </c>
      <c r="F14" s="4">
        <v>78096</v>
      </c>
      <c r="G14" s="4">
        <v>614759.75</v>
      </c>
      <c r="H14" s="4">
        <v>256533</v>
      </c>
      <c r="I14" s="4">
        <v>256533</v>
      </c>
      <c r="J14" s="4">
        <v>-280130.75</v>
      </c>
      <c r="K14" s="11">
        <v>0</v>
      </c>
    </row>
    <row r="15" spans="1:11" x14ac:dyDescent="0.2">
      <c r="A15" s="54">
        <v>6</v>
      </c>
      <c r="B15" s="42" t="s">
        <v>31</v>
      </c>
      <c r="C15" s="42"/>
      <c r="D15" s="9" t="s">
        <v>32</v>
      </c>
      <c r="E15" s="4">
        <v>536663.75</v>
      </c>
      <c r="F15" s="4">
        <v>78096</v>
      </c>
      <c r="G15" s="4">
        <v>614759.75</v>
      </c>
      <c r="H15" s="4">
        <v>256533</v>
      </c>
      <c r="I15" s="4">
        <v>256533</v>
      </c>
      <c r="J15" s="4">
        <v>-280130.75</v>
      </c>
      <c r="K15" s="11">
        <v>0</v>
      </c>
    </row>
    <row r="16" spans="1:11" x14ac:dyDescent="0.2">
      <c r="A16" s="55">
        <v>6</v>
      </c>
      <c r="B16" s="43" t="s">
        <v>31</v>
      </c>
      <c r="C16" s="43">
        <v>83</v>
      </c>
      <c r="D16" s="7" t="s">
        <v>44</v>
      </c>
      <c r="E16" s="4">
        <v>536663.75</v>
      </c>
      <c r="F16" s="4">
        <v>78096</v>
      </c>
      <c r="G16" s="4">
        <v>614759.75</v>
      </c>
      <c r="H16" s="4">
        <v>256533</v>
      </c>
      <c r="I16" s="4">
        <v>256533</v>
      </c>
      <c r="J16" s="4">
        <v>-280130.75</v>
      </c>
      <c r="K16" s="11">
        <v>0</v>
      </c>
    </row>
    <row r="17" spans="1:11" x14ac:dyDescent="0.2">
      <c r="A17" s="56"/>
      <c r="B17" s="52"/>
      <c r="C17" s="52"/>
      <c r="D17" s="19"/>
      <c r="E17" s="53"/>
      <c r="F17" s="53"/>
      <c r="G17" s="53"/>
      <c r="H17" s="53"/>
      <c r="I17" s="53"/>
      <c r="J17" s="53"/>
      <c r="K17" s="12"/>
    </row>
    <row r="19" spans="1:11" x14ac:dyDescent="0.2">
      <c r="C19" s="61" t="s">
        <v>29</v>
      </c>
      <c r="D19" s="62"/>
      <c r="E19" s="62"/>
      <c r="F19" s="63"/>
      <c r="G19" s="60"/>
      <c r="H19" s="60"/>
    </row>
    <row r="20" spans="1:11" x14ac:dyDescent="0.2">
      <c r="C20" s="64"/>
      <c r="D20" s="62"/>
      <c r="E20" s="62"/>
      <c r="F20" s="63"/>
      <c r="G20" s="60"/>
      <c r="H20" s="60"/>
    </row>
    <row r="21" spans="1:11" x14ac:dyDescent="0.2">
      <c r="C21" s="65"/>
      <c r="D21" s="66"/>
      <c r="E21" s="65"/>
      <c r="F21" s="65"/>
      <c r="G21" s="60"/>
      <c r="H21" s="60"/>
    </row>
    <row r="22" spans="1:11" x14ac:dyDescent="0.2">
      <c r="C22" s="67"/>
      <c r="D22" s="65"/>
      <c r="E22" s="65"/>
      <c r="F22" s="65"/>
      <c r="G22" s="60"/>
      <c r="H22" s="60"/>
    </row>
    <row r="23" spans="1:11" x14ac:dyDescent="0.2">
      <c r="C23" s="67"/>
      <c r="D23" s="65" t="s">
        <v>50</v>
      </c>
      <c r="E23" s="67"/>
      <c r="F23" s="59"/>
      <c r="G23" s="58"/>
      <c r="H23" s="60"/>
    </row>
    <row r="24" spans="1:11" ht="45" customHeight="1" x14ac:dyDescent="0.2">
      <c r="C24" s="67"/>
      <c r="D24" s="68" t="s">
        <v>48</v>
      </c>
      <c r="E24" s="69"/>
      <c r="F24" s="73" t="s">
        <v>49</v>
      </c>
      <c r="G24" s="73"/>
      <c r="H24" s="60"/>
    </row>
  </sheetData>
  <sheetProtection formatCells="0" formatColumns="0" formatRows="0" insertRows="0" deleteRows="0" autoFilter="0"/>
  <mergeCells count="2">
    <mergeCell ref="A1:K1"/>
    <mergeCell ref="F24:G24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pane ySplit="2" topLeftCell="A9" activePane="bottomLeft" state="frozen"/>
      <selection pane="bottomLeft" activeCell="C24" sqref="C24:D25"/>
    </sheetView>
  </sheetViews>
  <sheetFormatPr baseColWidth="10" defaultRowHeight="11.25" x14ac:dyDescent="0.2"/>
  <cols>
    <col min="1" max="1" width="8.83203125" style="8" customWidth="1"/>
    <col min="2" max="2" width="50.83203125" style="8" customWidth="1"/>
    <col min="3" max="3" width="17.83203125" style="8" customWidth="1"/>
    <col min="4" max="4" width="19.83203125" style="8" customWidth="1"/>
    <col min="5" max="9" width="17.83203125" style="8" customWidth="1"/>
    <col min="10" max="16384" width="12" style="7"/>
  </cols>
  <sheetData>
    <row r="1" spans="1:10" s="10" customFormat="1" ht="60" customHeight="1" x14ac:dyDescent="0.2">
      <c r="A1" s="70" t="s">
        <v>46</v>
      </c>
      <c r="B1" s="71"/>
      <c r="C1" s="71"/>
      <c r="D1" s="71"/>
      <c r="E1" s="71"/>
      <c r="F1" s="71"/>
      <c r="G1" s="71"/>
      <c r="H1" s="71"/>
      <c r="I1" s="72"/>
      <c r="J1" s="9"/>
    </row>
    <row r="2" spans="1:10" s="13" customFormat="1" ht="24.95" customHeight="1" x14ac:dyDescent="0.2">
      <c r="A2" s="20" t="s">
        <v>1</v>
      </c>
      <c r="B2" s="20" t="s">
        <v>0</v>
      </c>
      <c r="C2" s="21" t="s">
        <v>5</v>
      </c>
      <c r="D2" s="21" t="s">
        <v>27</v>
      </c>
      <c r="E2" s="21" t="s">
        <v>6</v>
      </c>
      <c r="F2" s="21" t="s">
        <v>7</v>
      </c>
      <c r="G2" s="21" t="s">
        <v>9</v>
      </c>
      <c r="H2" s="21" t="s">
        <v>10</v>
      </c>
      <c r="I2" s="21" t="s">
        <v>8</v>
      </c>
      <c r="J2" s="5"/>
    </row>
    <row r="3" spans="1:10" s="8" customFormat="1" x14ac:dyDescent="0.2">
      <c r="A3" s="14">
        <v>90001</v>
      </c>
      <c r="B3" s="6" t="s">
        <v>4</v>
      </c>
      <c r="C3" s="46">
        <f>SUM(C4:C8)+C11+SUM(C15:C18)</f>
        <v>14695185.32</v>
      </c>
      <c r="D3" s="46">
        <f>SUM(D4:D8)+D11+SUM(D15:D18)</f>
        <v>98096</v>
      </c>
      <c r="E3" s="46">
        <f>SUM(E4:E8)+E11+SUM(E15:E18)</f>
        <v>14793281.32</v>
      </c>
      <c r="F3" s="46">
        <f>SUM(F4:F8)+F11+SUM(F15:F18)</f>
        <v>7358991.3799999999</v>
      </c>
      <c r="G3" s="46">
        <f>SUM(G4:G8)+G11+SUM(G15:G18)</f>
        <v>7358991.3799999999</v>
      </c>
      <c r="H3" s="46">
        <f>+G3-C3</f>
        <v>-7336193.9400000004</v>
      </c>
      <c r="I3" s="48">
        <f>IF(H3&gt;0,H3,0)</f>
        <v>0</v>
      </c>
      <c r="J3" s="7"/>
    </row>
    <row r="4" spans="1:10" s="8" customFormat="1" x14ac:dyDescent="0.2">
      <c r="A4" s="15">
        <v>10</v>
      </c>
      <c r="B4" s="7" t="s">
        <v>11</v>
      </c>
      <c r="C4" s="44">
        <v>0</v>
      </c>
      <c r="D4" s="44">
        <v>0</v>
      </c>
      <c r="E4" s="44">
        <f>D4+C4</f>
        <v>0</v>
      </c>
      <c r="F4" s="44">
        <v>0</v>
      </c>
      <c r="G4" s="44">
        <v>0</v>
      </c>
      <c r="H4" s="44">
        <f t="shared" ref="H4:H15" si="0">+G4-C4</f>
        <v>0</v>
      </c>
      <c r="I4" s="45">
        <f>IF(H4&gt;0,H4,0)</f>
        <v>0</v>
      </c>
      <c r="J4" s="7"/>
    </row>
    <row r="5" spans="1:10" s="8" customFormat="1" x14ac:dyDescent="0.2">
      <c r="A5" s="15">
        <v>20</v>
      </c>
      <c r="B5" s="7" t="s">
        <v>12</v>
      </c>
      <c r="C5" s="44">
        <v>0</v>
      </c>
      <c r="D5" s="44">
        <v>0</v>
      </c>
      <c r="E5" s="44">
        <f t="shared" ref="E5:E15" si="1">D5+C5</f>
        <v>0</v>
      </c>
      <c r="F5" s="44">
        <v>0</v>
      </c>
      <c r="G5" s="44">
        <v>0</v>
      </c>
      <c r="H5" s="44">
        <f t="shared" si="0"/>
        <v>0</v>
      </c>
      <c r="I5" s="45">
        <f t="shared" ref="I5:I15" si="2">IF(H5&gt;0,H5,0)</f>
        <v>0</v>
      </c>
      <c r="J5" s="7"/>
    </row>
    <row r="6" spans="1:10" s="8" customFormat="1" x14ac:dyDescent="0.2">
      <c r="A6" s="15">
        <v>30</v>
      </c>
      <c r="B6" s="7" t="s">
        <v>13</v>
      </c>
      <c r="C6" s="44">
        <v>0</v>
      </c>
      <c r="D6" s="44">
        <v>0</v>
      </c>
      <c r="E6" s="44">
        <f t="shared" si="1"/>
        <v>0</v>
      </c>
      <c r="F6" s="44">
        <v>0</v>
      </c>
      <c r="G6" s="44">
        <v>0</v>
      </c>
      <c r="H6" s="44">
        <f t="shared" si="0"/>
        <v>0</v>
      </c>
      <c r="I6" s="45">
        <f t="shared" si="2"/>
        <v>0</v>
      </c>
      <c r="J6" s="7"/>
    </row>
    <row r="7" spans="1:10" s="8" customFormat="1" x14ac:dyDescent="0.2">
      <c r="A7" s="15">
        <v>40</v>
      </c>
      <c r="B7" s="7" t="s">
        <v>14</v>
      </c>
      <c r="C7" s="44">
        <v>880000</v>
      </c>
      <c r="D7" s="44">
        <v>0</v>
      </c>
      <c r="E7" s="44">
        <f t="shared" si="1"/>
        <v>880000</v>
      </c>
      <c r="F7" s="44">
        <v>464698.5</v>
      </c>
      <c r="G7" s="44">
        <v>464698.5</v>
      </c>
      <c r="H7" s="44">
        <f t="shared" si="0"/>
        <v>-415301.5</v>
      </c>
      <c r="I7" s="45">
        <f t="shared" si="2"/>
        <v>0</v>
      </c>
      <c r="J7" s="7"/>
    </row>
    <row r="8" spans="1:10" s="8" customFormat="1" x14ac:dyDescent="0.2">
      <c r="A8" s="15">
        <v>50</v>
      </c>
      <c r="B8" s="7" t="s">
        <v>15</v>
      </c>
      <c r="C8" s="44">
        <v>640000</v>
      </c>
      <c r="D8" s="44">
        <v>0</v>
      </c>
      <c r="E8" s="44">
        <f t="shared" si="1"/>
        <v>640000</v>
      </c>
      <c r="F8" s="44">
        <v>252298.11</v>
      </c>
      <c r="G8" s="44">
        <v>252298.11</v>
      </c>
      <c r="H8" s="44">
        <f t="shared" si="0"/>
        <v>-387701.89</v>
      </c>
      <c r="I8" s="45">
        <f t="shared" si="2"/>
        <v>0</v>
      </c>
      <c r="J8" s="7"/>
    </row>
    <row r="9" spans="1:10" s="8" customFormat="1" x14ac:dyDescent="0.2">
      <c r="A9" s="15">
        <v>51</v>
      </c>
      <c r="B9" s="16" t="s">
        <v>16</v>
      </c>
      <c r="C9" s="44">
        <v>640000</v>
      </c>
      <c r="D9" s="44">
        <v>0</v>
      </c>
      <c r="E9" s="44">
        <f t="shared" si="1"/>
        <v>640000</v>
      </c>
      <c r="F9" s="44">
        <v>252298.11</v>
      </c>
      <c r="G9" s="44">
        <v>252298.11</v>
      </c>
      <c r="H9" s="44">
        <f t="shared" si="0"/>
        <v>-387701.89</v>
      </c>
      <c r="I9" s="45">
        <f t="shared" si="2"/>
        <v>0</v>
      </c>
      <c r="J9" s="7"/>
    </row>
    <row r="10" spans="1:10" s="8" customFormat="1" x14ac:dyDescent="0.2">
      <c r="A10" s="15">
        <v>52</v>
      </c>
      <c r="B10" s="16" t="s">
        <v>17</v>
      </c>
      <c r="C10" s="44">
        <v>0</v>
      </c>
      <c r="D10" s="44">
        <v>0</v>
      </c>
      <c r="E10" s="44">
        <f t="shared" si="1"/>
        <v>0</v>
      </c>
      <c r="F10" s="44">
        <v>0</v>
      </c>
      <c r="G10" s="44">
        <v>0</v>
      </c>
      <c r="H10" s="44">
        <f t="shared" si="0"/>
        <v>0</v>
      </c>
      <c r="I10" s="45">
        <f t="shared" si="2"/>
        <v>0</v>
      </c>
      <c r="J10" s="7"/>
    </row>
    <row r="11" spans="1:10" s="8" customFormat="1" x14ac:dyDescent="0.2">
      <c r="A11" s="15">
        <v>60</v>
      </c>
      <c r="B11" s="7" t="s">
        <v>18</v>
      </c>
      <c r="C11" s="44">
        <v>0</v>
      </c>
      <c r="D11" s="44">
        <v>0</v>
      </c>
      <c r="E11" s="44">
        <f t="shared" si="1"/>
        <v>0</v>
      </c>
      <c r="F11" s="44">
        <v>12203.99</v>
      </c>
      <c r="G11" s="44">
        <v>12203.99</v>
      </c>
      <c r="H11" s="44">
        <f t="shared" si="0"/>
        <v>12203.99</v>
      </c>
      <c r="I11" s="45">
        <f t="shared" si="2"/>
        <v>12203.99</v>
      </c>
      <c r="J11" s="7"/>
    </row>
    <row r="12" spans="1:10" s="8" customFormat="1" x14ac:dyDescent="0.2">
      <c r="A12" s="15">
        <v>61</v>
      </c>
      <c r="B12" s="16" t="s">
        <v>16</v>
      </c>
      <c r="C12" s="44">
        <v>0</v>
      </c>
      <c r="D12" s="44">
        <v>0</v>
      </c>
      <c r="E12" s="44">
        <f t="shared" si="1"/>
        <v>0</v>
      </c>
      <c r="F12" s="44">
        <v>12203.99</v>
      </c>
      <c r="G12" s="44">
        <v>12203.99</v>
      </c>
      <c r="H12" s="44">
        <f t="shared" si="0"/>
        <v>12203.99</v>
      </c>
      <c r="I12" s="45">
        <f t="shared" si="2"/>
        <v>12203.99</v>
      </c>
      <c r="J12" s="7"/>
    </row>
    <row r="13" spans="1:10" s="8" customFormat="1" x14ac:dyDescent="0.2">
      <c r="A13" s="15">
        <v>62</v>
      </c>
      <c r="B13" s="16" t="s">
        <v>17</v>
      </c>
      <c r="C13" s="44">
        <v>0</v>
      </c>
      <c r="D13" s="44">
        <v>0</v>
      </c>
      <c r="E13" s="44">
        <f t="shared" si="1"/>
        <v>0</v>
      </c>
      <c r="F13" s="44">
        <v>0</v>
      </c>
      <c r="G13" s="44">
        <v>0</v>
      </c>
      <c r="H13" s="44">
        <f t="shared" si="0"/>
        <v>0</v>
      </c>
      <c r="I13" s="45">
        <f t="shared" si="2"/>
        <v>0</v>
      </c>
      <c r="J13" s="7"/>
    </row>
    <row r="14" spans="1:10" s="8" customFormat="1" ht="33.75" x14ac:dyDescent="0.2">
      <c r="A14" s="15">
        <v>69</v>
      </c>
      <c r="B14" s="17" t="s">
        <v>28</v>
      </c>
      <c r="C14" s="44">
        <v>0</v>
      </c>
      <c r="D14" s="44">
        <v>0</v>
      </c>
      <c r="E14" s="44">
        <f t="shared" si="1"/>
        <v>0</v>
      </c>
      <c r="F14" s="44">
        <v>0</v>
      </c>
      <c r="G14" s="44">
        <v>0</v>
      </c>
      <c r="H14" s="44">
        <f t="shared" si="0"/>
        <v>0</v>
      </c>
      <c r="I14" s="45">
        <f t="shared" si="2"/>
        <v>0</v>
      </c>
      <c r="J14" s="7"/>
    </row>
    <row r="15" spans="1:10" s="8" customFormat="1" x14ac:dyDescent="0.2">
      <c r="A15" s="15">
        <v>70</v>
      </c>
      <c r="B15" s="7" t="s">
        <v>19</v>
      </c>
      <c r="C15" s="44">
        <v>0</v>
      </c>
      <c r="D15" s="44">
        <v>0</v>
      </c>
      <c r="E15" s="44">
        <f t="shared" si="1"/>
        <v>0</v>
      </c>
      <c r="F15" s="44">
        <v>14272</v>
      </c>
      <c r="G15" s="44">
        <v>14272</v>
      </c>
      <c r="H15" s="44">
        <f t="shared" si="0"/>
        <v>14272</v>
      </c>
      <c r="I15" s="45">
        <f t="shared" si="2"/>
        <v>14272</v>
      </c>
      <c r="J15" s="7"/>
    </row>
    <row r="16" spans="1:10" s="8" customFormat="1" x14ac:dyDescent="0.2">
      <c r="A16" s="15">
        <v>80</v>
      </c>
      <c r="B16" s="7" t="s">
        <v>20</v>
      </c>
      <c r="C16" s="44">
        <v>536663.75</v>
      </c>
      <c r="D16" s="44">
        <v>78096</v>
      </c>
      <c r="E16" s="44">
        <f>D16+C16</f>
        <v>614759.75</v>
      </c>
      <c r="F16" s="44">
        <v>256533</v>
      </c>
      <c r="G16" s="44">
        <v>256533</v>
      </c>
      <c r="H16" s="44">
        <f>+G16-C16</f>
        <v>-280130.75</v>
      </c>
      <c r="I16" s="45">
        <f>IF(H16&gt;0,H16,0)</f>
        <v>0</v>
      </c>
      <c r="J16" s="7"/>
    </row>
    <row r="17" spans="1:10" s="8" customFormat="1" x14ac:dyDescent="0.2">
      <c r="A17" s="15">
        <v>90</v>
      </c>
      <c r="B17" s="7" t="s">
        <v>22</v>
      </c>
      <c r="C17" s="44">
        <v>12638521.57</v>
      </c>
      <c r="D17" s="44">
        <v>20000</v>
      </c>
      <c r="E17" s="44">
        <f>D17+C17</f>
        <v>12658521.57</v>
      </c>
      <c r="F17" s="44">
        <v>6358985.7800000003</v>
      </c>
      <c r="G17" s="44">
        <v>6358985.7800000003</v>
      </c>
      <c r="H17" s="44">
        <f>+G17-C17</f>
        <v>-6279535.79</v>
      </c>
      <c r="I17" s="11">
        <v>0</v>
      </c>
      <c r="J17" s="7"/>
    </row>
    <row r="18" spans="1:10" s="8" customFormat="1" x14ac:dyDescent="0.2">
      <c r="A18" s="18" t="s">
        <v>26</v>
      </c>
      <c r="B18" s="19" t="s">
        <v>21</v>
      </c>
      <c r="C18" s="47">
        <v>0</v>
      </c>
      <c r="D18" s="47">
        <v>0</v>
      </c>
      <c r="E18" s="47">
        <f>D18+C18</f>
        <v>0</v>
      </c>
      <c r="F18" s="47">
        <v>0</v>
      </c>
      <c r="G18" s="47">
        <v>0</v>
      </c>
      <c r="H18" s="47">
        <f>+G18-C18</f>
        <v>0</v>
      </c>
      <c r="I18" s="12">
        <v>0</v>
      </c>
      <c r="J18" s="7"/>
    </row>
    <row r="20" spans="1:10" x14ac:dyDescent="0.2">
      <c r="A20" s="35" t="s">
        <v>29</v>
      </c>
      <c r="B20" s="36"/>
      <c r="C20" s="36"/>
      <c r="D20" s="37"/>
    </row>
    <row r="21" spans="1:10" x14ac:dyDescent="0.2">
      <c r="A21" s="38"/>
      <c r="B21" s="36"/>
      <c r="C21" s="36"/>
      <c r="D21" s="37"/>
    </row>
    <row r="22" spans="1:10" x14ac:dyDescent="0.2">
      <c r="A22" s="39"/>
      <c r="B22" s="40"/>
      <c r="C22" s="39"/>
      <c r="D22" s="39"/>
    </row>
    <row r="23" spans="1:10" x14ac:dyDescent="0.2">
      <c r="A23" s="41"/>
      <c r="B23" s="39"/>
      <c r="C23" s="39"/>
      <c r="D23" s="39"/>
    </row>
    <row r="24" spans="1:10" x14ac:dyDescent="0.2">
      <c r="A24" s="41"/>
      <c r="B24" s="65" t="s">
        <v>50</v>
      </c>
      <c r="C24" s="59"/>
      <c r="D24" s="57"/>
    </row>
    <row r="25" spans="1:10" ht="22.5" x14ac:dyDescent="0.2">
      <c r="A25" s="41"/>
      <c r="B25" s="68" t="s">
        <v>48</v>
      </c>
      <c r="C25" s="73" t="s">
        <v>49</v>
      </c>
      <c r="D25" s="73"/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2">
    <mergeCell ref="A1:I1"/>
    <mergeCell ref="C25:D25"/>
  </mergeCells>
  <pageMargins left="0.70866141732283472" right="0.70866141732283472" top="0.74803149606299213" bottom="0.74803149606299213" header="0.31496062992125984" footer="0.31496062992125984"/>
  <pageSetup scale="83" orientation="landscape" r:id="rId1"/>
  <ignoredErrors>
    <ignoredError sqref="A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Normal="100" workbookViewId="0">
      <pane ySplit="2" topLeftCell="A10" activePane="bottomLeft" state="frozen"/>
      <selection pane="bottomLeft" activeCell="B23" sqref="B23"/>
    </sheetView>
  </sheetViews>
  <sheetFormatPr baseColWidth="10" defaultRowHeight="11.25" x14ac:dyDescent="0.2"/>
  <cols>
    <col min="1" max="1" width="8.83203125" style="8" customWidth="1"/>
    <col min="2" max="2" width="50.83203125" style="8" customWidth="1"/>
    <col min="3" max="3" width="17.83203125" style="8" customWidth="1"/>
    <col min="4" max="4" width="19.83203125" style="8" customWidth="1"/>
    <col min="5" max="9" width="17.83203125" style="8" customWidth="1"/>
    <col min="10" max="16384" width="12" style="8"/>
  </cols>
  <sheetData>
    <row r="1" spans="1:10" s="10" customFormat="1" ht="60" customHeight="1" x14ac:dyDescent="0.2">
      <c r="A1" s="70" t="s">
        <v>47</v>
      </c>
      <c r="B1" s="71"/>
      <c r="C1" s="71"/>
      <c r="D1" s="71"/>
      <c r="E1" s="71"/>
      <c r="F1" s="71"/>
      <c r="G1" s="71"/>
      <c r="H1" s="71"/>
      <c r="I1" s="72"/>
      <c r="J1" s="9"/>
    </row>
    <row r="2" spans="1:10" s="13" customFormat="1" ht="24.95" customHeight="1" x14ac:dyDescent="0.2">
      <c r="A2" s="26" t="s">
        <v>1</v>
      </c>
      <c r="B2" s="27" t="s">
        <v>0</v>
      </c>
      <c r="C2" s="28" t="s">
        <v>5</v>
      </c>
      <c r="D2" s="29" t="s">
        <v>27</v>
      </c>
      <c r="E2" s="28" t="s">
        <v>6</v>
      </c>
      <c r="F2" s="28" t="s">
        <v>7</v>
      </c>
      <c r="G2" s="28" t="s">
        <v>9</v>
      </c>
      <c r="H2" s="28" t="s">
        <v>10</v>
      </c>
      <c r="I2" s="28" t="s">
        <v>8</v>
      </c>
      <c r="J2" s="5"/>
    </row>
    <row r="3" spans="1:10" x14ac:dyDescent="0.2">
      <c r="A3" s="30">
        <v>90001</v>
      </c>
      <c r="B3" s="31" t="s">
        <v>4</v>
      </c>
      <c r="C3" s="49">
        <f>SUM(C4+C16+C21)</f>
        <v>14695185.32</v>
      </c>
      <c r="D3" s="49">
        <f>SUM(D4+D16+D21)</f>
        <v>98096</v>
      </c>
      <c r="E3" s="49">
        <f>SUM(E4+E16+E21)</f>
        <v>14793281.32</v>
      </c>
      <c r="F3" s="49">
        <f>SUM(F4+F16+F21)</f>
        <v>7358991.3799999999</v>
      </c>
      <c r="G3" s="49">
        <f>SUM(G4+G16+G21)</f>
        <v>7358991.3799999999</v>
      </c>
      <c r="H3" s="46">
        <f>+G3-C3</f>
        <v>-7336193.9400000004</v>
      </c>
      <c r="I3" s="50">
        <f>IF(H3&gt;0,H3,0)</f>
        <v>0</v>
      </c>
      <c r="J3" s="7"/>
    </row>
    <row r="4" spans="1:10" x14ac:dyDescent="0.2">
      <c r="A4" s="32">
        <v>90002</v>
      </c>
      <c r="B4" s="24" t="s">
        <v>23</v>
      </c>
      <c r="C4" s="46">
        <f>SUM(C5:C8)+C11+C14+C15</f>
        <v>2056663.75</v>
      </c>
      <c r="D4" s="46">
        <f>SUM(D5:D8)+D11+D14+D15</f>
        <v>78096</v>
      </c>
      <c r="E4" s="46">
        <f>SUM(E5:E8)+E11+E14+E15</f>
        <v>2134759.75</v>
      </c>
      <c r="F4" s="46">
        <f>SUM(F5:F8)+F11+F14+F15</f>
        <v>985733.6</v>
      </c>
      <c r="G4" s="46">
        <f>SUM(G5:G8)+G11+G14+G15</f>
        <v>985733.6</v>
      </c>
      <c r="H4" s="46">
        <f t="shared" ref="H4:H21" si="0">+G4-C4</f>
        <v>-1070930.1499999999</v>
      </c>
      <c r="I4" s="48">
        <f>IF(H4&gt;0,H4,0)</f>
        <v>0</v>
      </c>
      <c r="J4" s="7"/>
    </row>
    <row r="5" spans="1:10" x14ac:dyDescent="0.2">
      <c r="A5" s="33">
        <v>10</v>
      </c>
      <c r="B5" s="22" t="s">
        <v>11</v>
      </c>
      <c r="C5" s="44">
        <v>0</v>
      </c>
      <c r="D5" s="44">
        <v>0</v>
      </c>
      <c r="E5" s="44">
        <f>C5+D5</f>
        <v>0</v>
      </c>
      <c r="F5" s="44">
        <v>0</v>
      </c>
      <c r="G5" s="44">
        <v>0</v>
      </c>
      <c r="H5" s="44">
        <f t="shared" si="0"/>
        <v>0</v>
      </c>
      <c r="I5" s="45">
        <f>IF(H5&gt;0,H5,0)</f>
        <v>0</v>
      </c>
      <c r="J5" s="7"/>
    </row>
    <row r="6" spans="1:10" x14ac:dyDescent="0.2">
      <c r="A6" s="33">
        <v>30</v>
      </c>
      <c r="B6" s="22" t="s">
        <v>13</v>
      </c>
      <c r="C6" s="44">
        <v>0</v>
      </c>
      <c r="D6" s="44">
        <v>0</v>
      </c>
      <c r="E6" s="44">
        <f t="shared" ref="E6:E13" si="1">C6+D6</f>
        <v>0</v>
      </c>
      <c r="F6" s="44">
        <v>0</v>
      </c>
      <c r="G6" s="44">
        <v>0</v>
      </c>
      <c r="H6" s="44">
        <f t="shared" si="0"/>
        <v>0</v>
      </c>
      <c r="I6" s="45">
        <f t="shared" ref="I6:I21" si="2">IF(H6&gt;0,H6,0)</f>
        <v>0</v>
      </c>
      <c r="J6" s="7"/>
    </row>
    <row r="7" spans="1:10" x14ac:dyDescent="0.2">
      <c r="A7" s="33">
        <v>40</v>
      </c>
      <c r="B7" s="22" t="s">
        <v>14</v>
      </c>
      <c r="C7" s="44">
        <v>880000</v>
      </c>
      <c r="D7" s="44">
        <v>0</v>
      </c>
      <c r="E7" s="44">
        <f t="shared" si="1"/>
        <v>880000</v>
      </c>
      <c r="F7" s="44">
        <v>464698.5</v>
      </c>
      <c r="G7" s="44">
        <v>464698.5</v>
      </c>
      <c r="H7" s="44">
        <f t="shared" si="0"/>
        <v>-415301.5</v>
      </c>
      <c r="I7" s="45">
        <f t="shared" si="2"/>
        <v>0</v>
      </c>
      <c r="J7" s="7"/>
    </row>
    <row r="8" spans="1:10" x14ac:dyDescent="0.2">
      <c r="A8" s="33">
        <v>50</v>
      </c>
      <c r="B8" s="22" t="s">
        <v>15</v>
      </c>
      <c r="C8" s="44">
        <v>640000</v>
      </c>
      <c r="D8" s="44">
        <v>0</v>
      </c>
      <c r="E8" s="44">
        <f t="shared" si="1"/>
        <v>640000</v>
      </c>
      <c r="F8" s="44">
        <v>252298.11</v>
      </c>
      <c r="G8" s="44">
        <v>252298.11</v>
      </c>
      <c r="H8" s="44">
        <f t="shared" si="0"/>
        <v>-387701.89</v>
      </c>
      <c r="I8" s="45">
        <f t="shared" si="2"/>
        <v>0</v>
      </c>
      <c r="J8" s="7"/>
    </row>
    <row r="9" spans="1:10" x14ac:dyDescent="0.2">
      <c r="A9" s="33">
        <v>51</v>
      </c>
      <c r="B9" s="23" t="s">
        <v>16</v>
      </c>
      <c r="C9" s="44">
        <v>640000</v>
      </c>
      <c r="D9" s="44">
        <v>0</v>
      </c>
      <c r="E9" s="44">
        <f t="shared" si="1"/>
        <v>640000</v>
      </c>
      <c r="F9" s="44">
        <v>252298.11</v>
      </c>
      <c r="G9" s="44">
        <v>252298.11</v>
      </c>
      <c r="H9" s="44">
        <f t="shared" si="0"/>
        <v>-387701.89</v>
      </c>
      <c r="I9" s="45">
        <f t="shared" si="2"/>
        <v>0</v>
      </c>
      <c r="J9" s="7"/>
    </row>
    <row r="10" spans="1:10" x14ac:dyDescent="0.2">
      <c r="A10" s="33">
        <v>52</v>
      </c>
      <c r="B10" s="23" t="s">
        <v>17</v>
      </c>
      <c r="C10" s="44">
        <v>0</v>
      </c>
      <c r="D10" s="44">
        <v>0</v>
      </c>
      <c r="E10" s="44">
        <f t="shared" si="1"/>
        <v>0</v>
      </c>
      <c r="F10" s="44">
        <v>0</v>
      </c>
      <c r="G10" s="44">
        <v>0</v>
      </c>
      <c r="H10" s="44">
        <f t="shared" si="0"/>
        <v>0</v>
      </c>
      <c r="I10" s="45">
        <f t="shared" si="2"/>
        <v>0</v>
      </c>
      <c r="J10" s="7"/>
    </row>
    <row r="11" spans="1:10" x14ac:dyDescent="0.2">
      <c r="A11" s="33">
        <v>60</v>
      </c>
      <c r="B11" s="22" t="s">
        <v>18</v>
      </c>
      <c r="C11" s="44">
        <v>0</v>
      </c>
      <c r="D11" s="44">
        <v>0</v>
      </c>
      <c r="E11" s="44">
        <f t="shared" si="1"/>
        <v>0</v>
      </c>
      <c r="F11" s="44">
        <v>12203.99</v>
      </c>
      <c r="G11" s="44">
        <v>12203.99</v>
      </c>
      <c r="H11" s="44">
        <f t="shared" si="0"/>
        <v>12203.99</v>
      </c>
      <c r="I11" s="45">
        <f t="shared" si="2"/>
        <v>12203.99</v>
      </c>
      <c r="J11" s="7"/>
    </row>
    <row r="12" spans="1:10" x14ac:dyDescent="0.2">
      <c r="A12" s="33">
        <v>61</v>
      </c>
      <c r="B12" s="23" t="s">
        <v>16</v>
      </c>
      <c r="C12" s="44">
        <v>0</v>
      </c>
      <c r="D12" s="44">
        <v>0</v>
      </c>
      <c r="E12" s="44">
        <f t="shared" si="1"/>
        <v>0</v>
      </c>
      <c r="F12" s="44">
        <v>12203.99</v>
      </c>
      <c r="G12" s="44">
        <v>12203.99</v>
      </c>
      <c r="H12" s="44">
        <f t="shared" si="0"/>
        <v>12203.99</v>
      </c>
      <c r="I12" s="45">
        <f t="shared" si="2"/>
        <v>12203.99</v>
      </c>
      <c r="J12" s="7"/>
    </row>
    <row r="13" spans="1:10" x14ac:dyDescent="0.2">
      <c r="A13" s="33">
        <v>62</v>
      </c>
      <c r="B13" s="23" t="s">
        <v>17</v>
      </c>
      <c r="C13" s="44">
        <v>0</v>
      </c>
      <c r="D13" s="44">
        <v>0</v>
      </c>
      <c r="E13" s="44">
        <f t="shared" si="1"/>
        <v>0</v>
      </c>
      <c r="F13" s="44">
        <v>0</v>
      </c>
      <c r="G13" s="44">
        <v>0</v>
      </c>
      <c r="H13" s="44">
        <f t="shared" si="0"/>
        <v>0</v>
      </c>
      <c r="I13" s="45">
        <f t="shared" si="2"/>
        <v>0</v>
      </c>
      <c r="J13" s="7"/>
    </row>
    <row r="14" spans="1:10" x14ac:dyDescent="0.2">
      <c r="A14" s="33">
        <v>80</v>
      </c>
      <c r="B14" s="22" t="s">
        <v>20</v>
      </c>
      <c r="C14" s="44">
        <v>536663.75</v>
      </c>
      <c r="D14" s="44">
        <v>78096</v>
      </c>
      <c r="E14" s="44">
        <f>C14+D14</f>
        <v>614759.75</v>
      </c>
      <c r="F14" s="44">
        <v>256533</v>
      </c>
      <c r="G14" s="44">
        <v>256533</v>
      </c>
      <c r="H14" s="44">
        <f t="shared" si="0"/>
        <v>-280130.75</v>
      </c>
      <c r="I14" s="45">
        <f t="shared" si="2"/>
        <v>0</v>
      </c>
      <c r="J14" s="7"/>
    </row>
    <row r="15" spans="1:10" x14ac:dyDescent="0.2">
      <c r="A15" s="33">
        <v>90</v>
      </c>
      <c r="B15" s="22" t="s">
        <v>22</v>
      </c>
      <c r="C15" s="44">
        <v>0</v>
      </c>
      <c r="D15" s="44">
        <v>0</v>
      </c>
      <c r="E15" s="44">
        <f>C15+D15</f>
        <v>0</v>
      </c>
      <c r="F15" s="44">
        <v>0</v>
      </c>
      <c r="G15" s="44">
        <v>0</v>
      </c>
      <c r="H15" s="44">
        <f t="shared" si="0"/>
        <v>0</v>
      </c>
      <c r="I15" s="45">
        <f t="shared" si="2"/>
        <v>0</v>
      </c>
      <c r="J15" s="7"/>
    </row>
    <row r="16" spans="1:10" x14ac:dyDescent="0.2">
      <c r="A16" s="32">
        <v>90003</v>
      </c>
      <c r="B16" s="24" t="s">
        <v>24</v>
      </c>
      <c r="C16" s="46">
        <f>SUM(C17:C19)</f>
        <v>12638521.57</v>
      </c>
      <c r="D16" s="46">
        <f>SUM(D17:D19)</f>
        <v>20000</v>
      </c>
      <c r="E16" s="46">
        <f>SUM(E17:E19)</f>
        <v>12658521.57</v>
      </c>
      <c r="F16" s="46">
        <f>SUM(F17:F19)</f>
        <v>6373257.7800000003</v>
      </c>
      <c r="G16" s="46">
        <f>SUM(G17:G19)</f>
        <v>6373257.7800000003</v>
      </c>
      <c r="H16" s="46">
        <f t="shared" si="0"/>
        <v>-6265263.79</v>
      </c>
      <c r="I16" s="48">
        <f>SUM(I17:I19)</f>
        <v>14272</v>
      </c>
      <c r="J16" s="7"/>
    </row>
    <row r="17" spans="1:10" x14ac:dyDescent="0.2">
      <c r="A17" s="33">
        <v>20</v>
      </c>
      <c r="B17" s="22" t="s">
        <v>12</v>
      </c>
      <c r="C17" s="44">
        <v>0</v>
      </c>
      <c r="D17" s="44">
        <v>0</v>
      </c>
      <c r="E17" s="44">
        <f>C17+D17</f>
        <v>0</v>
      </c>
      <c r="F17" s="44">
        <v>0</v>
      </c>
      <c r="G17" s="44">
        <v>0</v>
      </c>
      <c r="H17" s="44">
        <f t="shared" si="0"/>
        <v>0</v>
      </c>
      <c r="I17" s="45">
        <f t="shared" si="2"/>
        <v>0</v>
      </c>
      <c r="J17" s="7"/>
    </row>
    <row r="18" spans="1:10" x14ac:dyDescent="0.2">
      <c r="A18" s="33">
        <v>70</v>
      </c>
      <c r="B18" s="22" t="s">
        <v>19</v>
      </c>
      <c r="C18" s="44">
        <v>0</v>
      </c>
      <c r="D18" s="44">
        <v>0</v>
      </c>
      <c r="E18" s="44">
        <f>C18+D18</f>
        <v>0</v>
      </c>
      <c r="F18" s="44">
        <v>14272</v>
      </c>
      <c r="G18" s="44">
        <v>14272</v>
      </c>
      <c r="H18" s="44">
        <f t="shared" si="0"/>
        <v>14272</v>
      </c>
      <c r="I18" s="45">
        <f t="shared" si="2"/>
        <v>14272</v>
      </c>
      <c r="J18" s="7"/>
    </row>
    <row r="19" spans="1:10" x14ac:dyDescent="0.2">
      <c r="A19" s="33">
        <v>90</v>
      </c>
      <c r="B19" s="22" t="s">
        <v>22</v>
      </c>
      <c r="C19" s="44">
        <v>12638521.57</v>
      </c>
      <c r="D19" s="44">
        <v>20000</v>
      </c>
      <c r="E19" s="44">
        <f>C19+D19</f>
        <v>12658521.57</v>
      </c>
      <c r="F19" s="44">
        <v>6358985.7800000003</v>
      </c>
      <c r="G19" s="44">
        <v>6358985.7800000003</v>
      </c>
      <c r="H19" s="44">
        <f t="shared" si="0"/>
        <v>-6279535.79</v>
      </c>
      <c r="I19" s="45">
        <f t="shared" si="2"/>
        <v>0</v>
      </c>
      <c r="J19" s="7"/>
    </row>
    <row r="20" spans="1:10" x14ac:dyDescent="0.2">
      <c r="A20" s="32">
        <v>90004</v>
      </c>
      <c r="B20" s="10" t="s">
        <v>25</v>
      </c>
      <c r="C20" s="46">
        <f>SUM(C21)</f>
        <v>0</v>
      </c>
      <c r="D20" s="46">
        <f>SUM(D21)</f>
        <v>0</v>
      </c>
      <c r="E20" s="46">
        <f>SUM(E21)</f>
        <v>0</v>
      </c>
      <c r="F20" s="46">
        <f>SUM(F21)</f>
        <v>0</v>
      </c>
      <c r="G20" s="46">
        <f>SUM(G21)</f>
        <v>0</v>
      </c>
      <c r="H20" s="46">
        <f t="shared" si="0"/>
        <v>0</v>
      </c>
      <c r="I20" s="48">
        <f>SUM(I21)</f>
        <v>0</v>
      </c>
      <c r="J20" s="7"/>
    </row>
    <row r="21" spans="1:10" x14ac:dyDescent="0.2">
      <c r="A21" s="34" t="s">
        <v>26</v>
      </c>
      <c r="B21" s="25" t="s">
        <v>21</v>
      </c>
      <c r="C21" s="47">
        <v>0</v>
      </c>
      <c r="D21" s="47">
        <v>0</v>
      </c>
      <c r="E21" s="47">
        <f>C21+D21</f>
        <v>0</v>
      </c>
      <c r="F21" s="47">
        <v>0</v>
      </c>
      <c r="G21" s="47">
        <v>0</v>
      </c>
      <c r="H21" s="47">
        <f t="shared" si="0"/>
        <v>0</v>
      </c>
      <c r="I21" s="51">
        <f t="shared" si="2"/>
        <v>0</v>
      </c>
      <c r="J21" s="7"/>
    </row>
    <row r="23" spans="1:10" x14ac:dyDescent="0.2">
      <c r="A23" s="35" t="s">
        <v>29</v>
      </c>
      <c r="B23" s="36"/>
      <c r="C23" s="36"/>
      <c r="D23" s="37"/>
    </row>
    <row r="24" spans="1:10" x14ac:dyDescent="0.2">
      <c r="A24" s="38"/>
      <c r="B24" s="36"/>
      <c r="C24" s="36"/>
      <c r="D24" s="37"/>
    </row>
    <row r="25" spans="1:10" x14ac:dyDescent="0.2">
      <c r="A25" s="39"/>
      <c r="B25" s="40"/>
      <c r="C25" s="39"/>
      <c r="D25" s="39"/>
    </row>
    <row r="26" spans="1:10" x14ac:dyDescent="0.2">
      <c r="A26" s="41"/>
      <c r="B26" s="39"/>
      <c r="C26" s="39"/>
      <c r="D26" s="39"/>
    </row>
    <row r="27" spans="1:10" x14ac:dyDescent="0.2">
      <c r="A27" s="41"/>
      <c r="B27" s="65" t="s">
        <v>50</v>
      </c>
      <c r="C27" s="59"/>
      <c r="D27" s="57"/>
    </row>
    <row r="28" spans="1:10" ht="22.5" x14ac:dyDescent="0.2">
      <c r="A28" s="41"/>
      <c r="B28" s="68" t="s">
        <v>48</v>
      </c>
      <c r="C28" s="73" t="s">
        <v>49</v>
      </c>
      <c r="D28" s="73"/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2">
    <mergeCell ref="A1:I1"/>
    <mergeCell ref="C28:D28"/>
  </mergeCells>
  <pageMargins left="0.70866141732283472" right="0.70866141732283472" top="0.74803149606299213" bottom="0.74803149606299213" header="0.31496062992125984" footer="0.31496062992125984"/>
  <pageSetup scale="83" orientation="landscape" r:id="rId1"/>
  <ignoredErrors>
    <ignoredError sqref="A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EAI</vt:lpstr>
      <vt:lpstr>CRI</vt:lpstr>
      <vt:lpstr>CFF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 PUBLICO</cp:lastModifiedBy>
  <cp:lastPrinted>2017-07-20T03:20:03Z</cp:lastPrinted>
  <dcterms:created xsi:type="dcterms:W3CDTF">2012-12-11T20:48:19Z</dcterms:created>
  <dcterms:modified xsi:type="dcterms:W3CDTF">2017-07-20T03:20:26Z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